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ON-2021-2024\CUENTA PUBLICA 2023\IV TRIMESTRE 2023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5" i="1" l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9" i="1" l="1"/>
  <c r="G9" i="1"/>
  <c r="K88" i="1" l="1"/>
  <c r="J88" i="1"/>
  <c r="I88" i="1"/>
  <c r="H88" i="1"/>
  <c r="G88" i="1"/>
  <c r="K34" i="1"/>
  <c r="J34" i="1"/>
  <c r="I34" i="1"/>
  <c r="H34" i="1"/>
  <c r="G34" i="1"/>
  <c r="M88" i="1" l="1"/>
  <c r="M39" i="1"/>
  <c r="M34" i="1"/>
  <c r="M9" i="1"/>
  <c r="K90" i="1"/>
  <c r="I90" i="1"/>
  <c r="H90" i="1"/>
  <c r="J90" i="1"/>
  <c r="G90" i="1"/>
  <c r="L88" i="1"/>
  <c r="L39" i="1"/>
  <c r="L34" i="1"/>
  <c r="L9" i="1"/>
  <c r="L90" i="1" l="1"/>
  <c r="M90" i="1"/>
</calcChain>
</file>

<file path=xl/sharedStrings.xml><?xml version="1.0" encoding="utf-8"?>
<sst xmlns="http://schemas.openxmlformats.org/spreadsheetml/2006/main" count="216" uniqueCount="159">
  <si>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</si>
  <si>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</si>
  <si>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</si>
  <si>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</si>
  <si>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</si>
  <si>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</si>
  <si>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</si>
  <si>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</si>
  <si>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</si>
  <si>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</si>
  <si>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</si>
  <si>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</si>
  <si>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</si>
  <si>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</si>
  <si>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</si>
  <si>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</si>
  <si>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</si>
  <si>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</si>
  <si>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</si>
  <si>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</si>
  <si>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</si>
  <si>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</si>
  <si>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PROGRAMA FORTAMUN</t>
  </si>
  <si>
    <t>EQUIPO DE COMPUTO Y DE TECNOLOGIAS DE LA INFORMAC</t>
  </si>
  <si>
    <t>E0002</t>
  </si>
  <si>
    <t>TM ALUMBRADO PUBLICO</t>
  </si>
  <si>
    <t>HERRAMIENTAS Y MAQUINAS-HERRAMIENTA</t>
  </si>
  <si>
    <t>E0012</t>
  </si>
  <si>
    <t>PROGRAMA PRESIDENCIA MUNICIPAL DE ROMITA, GTO</t>
  </si>
  <si>
    <t>OTROS MOBILIARIOS Y EQUIPOS DE ADMINISTRACION</t>
  </si>
  <si>
    <t>SIST DE AIRE ACON, CALEFACC Y DE REFR INDUS Y COM</t>
  </si>
  <si>
    <t>E0013</t>
  </si>
  <si>
    <t>PROGRAMA DE LA SRIA PARTICULAR DE ROMITA, GTO</t>
  </si>
  <si>
    <t>MUEBLES DE OFICINA Y ESTANTERIA</t>
  </si>
  <si>
    <t>E0014</t>
  </si>
  <si>
    <t>PROGRAMA DE LA DIRECCION DE INFORMATICA Y SISTEMAS</t>
  </si>
  <si>
    <t>E0015</t>
  </si>
  <si>
    <t>PROGRAMA DE LA DIRECCION DE JURIDICO</t>
  </si>
  <si>
    <t>E0016</t>
  </si>
  <si>
    <t>PROGRAMA DE GIRAS Y EVENTOS ESPECIALES</t>
  </si>
  <si>
    <t>E0021</t>
  </si>
  <si>
    <t>PROGRAMA DE COMUDE ROMITA, GTO</t>
  </si>
  <si>
    <t>E0023</t>
  </si>
  <si>
    <t>PROGRAMA DE SERVICIOS PUBLICOS DE ROMITA, GTO.</t>
  </si>
  <si>
    <t>MAQUINARIA Y EQUIPO DE CONSTRUCCION</t>
  </si>
  <si>
    <t>EQ DE GENERACION ELECTRICA, APARATOS Y ACCES ELECT</t>
  </si>
  <si>
    <t>E0025</t>
  </si>
  <si>
    <t>PROGRAMA DEL RASTRO DE ROMITA, GTO.</t>
  </si>
  <si>
    <t>MAQUINARIA Y EQUIPO INDUSTRIAL</t>
  </si>
  <si>
    <t>E0026</t>
  </si>
  <si>
    <t>PROGRAMA DE PARQUES Y JARDINES DE ROMITA, GTO.</t>
  </si>
  <si>
    <t>E0027</t>
  </si>
  <si>
    <t>PROGRAMA DEL SERVICIO DE LIMPIA DE ROMITA, GTO.</t>
  </si>
  <si>
    <t>VEHICULOS Y EQUIPO TERRESTRE</t>
  </si>
  <si>
    <t>CARROCERIAS Y REMOLQUES</t>
  </si>
  <si>
    <t>E0031</t>
  </si>
  <si>
    <t>PROGRAMA DIRECCION DE OBRAS PUBLICAS</t>
  </si>
  <si>
    <t>M0001</t>
  </si>
  <si>
    <t>PROGRAMA DE LA DIRECC DE TESORERIA DE ROMITA, GTO.</t>
  </si>
  <si>
    <t>MUEBLES, EXCEPTO DE OFICINA Y ESTANTERIA</t>
  </si>
  <si>
    <t>M0002</t>
  </si>
  <si>
    <t>PROGRAMA DE LA DIRECCION ADQUISICIONES Y COMPRAS</t>
  </si>
  <si>
    <t>M0003</t>
  </si>
  <si>
    <t>PROGRAMA DE LA DIRECCION DE DESARR INSTITUCIONAL</t>
  </si>
  <si>
    <t>DIV DE TERRENOS Y CONSTR DE OBRAS DE URBANIZACION</t>
  </si>
  <si>
    <t>E0039</t>
  </si>
  <si>
    <t>PROGRAMA DEDESARROLLO RURAL Y AGRO DE ROMITA, GTO.</t>
  </si>
  <si>
    <t>OTRAS CONSTR DE INGENIERIA CIVIL U OBRA PESADA</t>
  </si>
  <si>
    <t>K05790012</t>
  </si>
  <si>
    <t>CONST DEL SIST D AGUA ENTUB EN ESCOPLO TANQUE ELEV</t>
  </si>
  <si>
    <t>K05790013</t>
  </si>
  <si>
    <t>CONST TANQUE ELEVAD Y RED DE DIST EN LA MURALLA 1E</t>
  </si>
  <si>
    <t>K05830015</t>
  </si>
  <si>
    <t>PAV C IGANACIO ZARAGOZA 1RA ETAPA EN CABECERA</t>
  </si>
  <si>
    <t>K05830016</t>
  </si>
  <si>
    <t>CONST EMPEDRADO CABECERA MUNICIPAL EN LOMA BONITA</t>
  </si>
  <si>
    <t>K05830017</t>
  </si>
  <si>
    <t>REH DE CAM DE ACCESO A SAN MIGUEL HUARICHO ETAPA 1</t>
  </si>
  <si>
    <t>K05830018</t>
  </si>
  <si>
    <t>CONST C CONCRETO COL SAN FCO C  SANTA FE</t>
  </si>
  <si>
    <t>K05830019</t>
  </si>
  <si>
    <t>PAV CALL NICOLAS BRAVO, CAMPO VERDE II SEC ROMITA</t>
  </si>
  <si>
    <t>K05830020</t>
  </si>
  <si>
    <t>REH VIALIDAD URBANA XONA CENTRO 1RA ETAPA</t>
  </si>
  <si>
    <t>K05830021</t>
  </si>
  <si>
    <t>K05830022</t>
  </si>
  <si>
    <t>K05830023</t>
  </si>
  <si>
    <t>K05830024</t>
  </si>
  <si>
    <t>K05830025</t>
  </si>
  <si>
    <t>CONSTR C CARRANZA CON CONCRETO,LOC SN FCO DE GAVIA</t>
  </si>
  <si>
    <t>K05830026</t>
  </si>
  <si>
    <t>REHAB DE CLL PINOSUAREZ, RAYON/VILLAGOMEZ, ROMITA</t>
  </si>
  <si>
    <t>K05830027</t>
  </si>
  <si>
    <t>REHAB ENTRONQ PUERTO INTERIOR</t>
  </si>
  <si>
    <t>K05830028</t>
  </si>
  <si>
    <t>PLAZA SAN VICENTE TUNA AGRIA</t>
  </si>
  <si>
    <t>K05830029</t>
  </si>
  <si>
    <t>REHAB CAMINO EL MARMOL 2 ETAP</t>
  </si>
  <si>
    <t>K05830030</t>
  </si>
  <si>
    <t>CONST AGUA POTABLE PEDRO LONA</t>
  </si>
  <si>
    <t>K05830031</t>
  </si>
  <si>
    <t>REHAB CAMINO SACACOSECHA</t>
  </si>
  <si>
    <t>K05830032</t>
  </si>
  <si>
    <t>REHAB CAMINO LAS LAJAS</t>
  </si>
  <si>
    <t>K05830033</t>
  </si>
  <si>
    <t>REHAB CAMINO TUNA AGRIA</t>
  </si>
  <si>
    <t>K05830034</t>
  </si>
  <si>
    <t>REHAB CAMINO SAN MIGUEL GUARICHO</t>
  </si>
  <si>
    <t>K05830035</t>
  </si>
  <si>
    <t>RED AGUA Y DRENAJE EDEN Y PRIV VARGAS</t>
  </si>
  <si>
    <t>CONS D OBRS P EL ABS DE AGUA, PETRO, GS, ELE Y TEL</t>
  </si>
  <si>
    <t>K05830036</t>
  </si>
  <si>
    <t>REHAB CAMINO REYES DE SAN JOSÉ</t>
  </si>
  <si>
    <t>K05830037</t>
  </si>
  <si>
    <t>REHAB CAMINO LA PRESA DE GAVIA RIVAS</t>
  </si>
  <si>
    <t>K05830038</t>
  </si>
  <si>
    <t>CONST CALLE AMPLIACION LAS PALMAS</t>
  </si>
  <si>
    <t>K05830039</t>
  </si>
  <si>
    <t>CONST PLAZA SAN ANTONIO CERRO PRIETO</t>
  </si>
  <si>
    <t>K05830040</t>
  </si>
  <si>
    <t>CALLE JAZMIN COL. LOS PARAISOS</t>
  </si>
  <si>
    <t>K05830041</t>
  </si>
  <si>
    <t>ELECTRIFICACION EDEN Y VARGAS</t>
  </si>
  <si>
    <t>K05830042</t>
  </si>
  <si>
    <t>REHAB CRUC 2 ABRIL(3ERA ETAPA)</t>
  </si>
  <si>
    <t>K05830043</t>
  </si>
  <si>
    <t>CALLE ROBLE,SANTA EFIGENIA (2DA ETAPA)</t>
  </si>
  <si>
    <t>K05830044</t>
  </si>
  <si>
    <t>MODERNIZACCION ACCESO ROMITA (GLORIETA)</t>
  </si>
  <si>
    <t>K05830045</t>
  </si>
  <si>
    <t>REHAB CALLE JIMENEZ,AUZA,EMILIO CARRANZA</t>
  </si>
  <si>
    <t>K05830046</t>
  </si>
  <si>
    <t>SAN CLEMENTE CALLE PRINCIPAL(2DA ETAPA)</t>
  </si>
  <si>
    <t>K05830047</t>
  </si>
  <si>
    <t>VALENCIANA DE GAVIA EMPEDR CALLE PRINCIPAL</t>
  </si>
  <si>
    <t>K05830048</t>
  </si>
  <si>
    <t>CANCHA TELESECUENDARIA "DIEGO RIVERA"</t>
  </si>
  <si>
    <t>EDIFICACION NO HABITACIONAL</t>
  </si>
  <si>
    <t>K05900019</t>
  </si>
  <si>
    <t>RED DRENAJE SANITARIACOLONIA PEDRO LONA</t>
  </si>
  <si>
    <t>K05900021</t>
  </si>
  <si>
    <t>REH RED DRENJAE ALDAMA - 5 DE FEBRERO</t>
  </si>
  <si>
    <t>K05900022</t>
  </si>
  <si>
    <t>CONST COLECTOR SUR-ORIENTE  DREN SANITARIO 2 ETAPA</t>
  </si>
  <si>
    <t>K05900023</t>
  </si>
  <si>
    <t>AMPL RED DRENAJE COMUNIDAD SAN CLEMENTE</t>
  </si>
  <si>
    <t>K05900024</t>
  </si>
  <si>
    <t>CONST COLECTOR SUR-ORIENTE DE DRENAJE SANI ETAPA 5</t>
  </si>
  <si>
    <t>K05910001</t>
  </si>
  <si>
    <t>REH AREAS DEL CENTRO CONTIGO SI CAMPO VERDE</t>
  </si>
  <si>
    <t>K05930026</t>
  </si>
  <si>
    <t>EMP  LOC EL JAGÜEY, CALLE APOLONIO VERA, 2 ETAPA</t>
  </si>
  <si>
    <t>K05960001</t>
  </si>
  <si>
    <t>ALUMBRADO PUBLICO CANCHA DE FUTBOL COL LAS PALMAS</t>
  </si>
  <si>
    <t>Municipio de Romita, Gto.
Programas y Proyectos de Inversión
Del 1 de Enero al 31 de Diciembre de 2023</t>
  </si>
  <si>
    <t>C.P JOSÉ JAIME GALLARDO GUADIÁN</t>
  </si>
  <si>
    <t>PROFA. MARTHA SOTO TOLEDO</t>
  </si>
  <si>
    <t xml:space="preserve">        TESORERO MUNUCIPAL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</si>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</sst>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  <numFmt numFmtId="170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170" fontId="4" fillId="0" borderId="0"/>
    <xf numFmtId="169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9" fillId="0" borderId="0" xfId="4"/>
    <xf numFmtId="0" fontId="9" fillId="0" borderId="31" xfId="12" applyFont="1" applyFill="1" applyBorder="1" applyAlignment="1" applyProtection="1">
      <alignment vertical="top"/>
      <protection locked="0"/>
    </xf>
    <xf numFmtId="0" fontId="11" fillId="0" borderId="0" xfId="4" applyFont="1" applyAlignment="1">
      <alignment horizontal="center" vertical="center"/>
    </xf>
  </cellXfs>
  <cellStyles count="21">
    <cellStyle name="=C:\WINNT\SYSTEM32\COMMAND.COM" xfId="5"/>
    <cellStyle name="Euro" xfId="6"/>
    <cellStyle name="Millares 2" xfId="7"/>
    <cellStyle name="Millares 2 2" xfId="8"/>
    <cellStyle name="Millares 2 3" xfId="9"/>
    <cellStyle name="Millares 3" xfId="10"/>
    <cellStyle name="Moneda" xfId="1" builtinId="4"/>
    <cellStyle name="Moneda 2" xfId="11"/>
    <cellStyle name="Normal" xfId="0" builtinId="0"/>
    <cellStyle name="Normal 2" xfId="12"/>
    <cellStyle name="Normal 2 2" xfId="13"/>
    <cellStyle name="Normal 3" xfId="3"/>
    <cellStyle name="Normal 4" xfId="14"/>
    <cellStyle name="Normal 4 2" xfId="15"/>
    <cellStyle name="Normal 5" xfId="16"/>
    <cellStyle name="Normal 5 2" xfId="17"/>
    <cellStyle name="Normal 6" xfId="18"/>
    <cellStyle name="Normal 6 2" xfId="19"/>
    <cellStyle name="Normal 7" xfId="4"/>
    <cellStyle name="Porcentaje" xfId="2" builtinId="5"/>
    <cellStyle name="Porcentual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8"/>
  <sheetViews>
    <sheetView tabSelected="1" topLeftCell="A82" workbookViewId="0">
      <selection activeCell="G98" sqref="G98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7" width="11.7109375" style="1" bestFit="1" customWidth="1"/>
    <col min="8" max="9" width="12.570312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154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5150</v>
      </c>
      <c r="F9" s="30" t="s">
        <v>23</v>
      </c>
      <c r="G9" s="35">
        <f>+H9</f>
        <v>0</v>
      </c>
      <c r="H9" s="36">
        <v>0</v>
      </c>
      <c r="I9" s="36">
        <v>21329.27</v>
      </c>
      <c r="J9" s="36">
        <v>21329.27</v>
      </c>
      <c r="K9" s="36">
        <v>21329.27</v>
      </c>
      <c r="L9" s="37">
        <f>IFERROR(K9/H9,0)</f>
        <v>0</v>
      </c>
      <c r="M9" s="38">
        <f>IFERROR(K9/I9,0)</f>
        <v>1</v>
      </c>
    </row>
    <row r="10" spans="2:13" x14ac:dyDescent="0.2">
      <c r="B10" s="32" t="s">
        <v>24</v>
      </c>
      <c r="C10" s="33"/>
      <c r="D10" s="34" t="s">
        <v>25</v>
      </c>
      <c r="E10" s="29">
        <v>5670</v>
      </c>
      <c r="F10" s="30" t="s">
        <v>26</v>
      </c>
      <c r="G10" s="35">
        <f>+H10</f>
        <v>0</v>
      </c>
      <c r="H10" s="36">
        <v>0</v>
      </c>
      <c r="I10" s="36">
        <v>98252</v>
      </c>
      <c r="J10" s="36">
        <v>98252</v>
      </c>
      <c r="K10" s="36">
        <v>98252</v>
      </c>
      <c r="L10" s="37">
        <f>IFERROR(K10/H10,0)</f>
        <v>0</v>
      </c>
      <c r="M10" s="38">
        <f>IFERROR(K10/I10,0)</f>
        <v>1</v>
      </c>
    </row>
    <row r="11" spans="2:13" x14ac:dyDescent="0.2">
      <c r="B11" s="32" t="s">
        <v>27</v>
      </c>
      <c r="C11" s="33"/>
      <c r="D11" s="34" t="s">
        <v>28</v>
      </c>
      <c r="E11" s="29">
        <v>5190</v>
      </c>
      <c r="F11" s="30" t="s">
        <v>29</v>
      </c>
      <c r="G11" s="35">
        <f>+H11</f>
        <v>30000</v>
      </c>
      <c r="H11" s="36">
        <v>30000</v>
      </c>
      <c r="I11" s="36">
        <v>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5640</v>
      </c>
      <c r="F12" s="30" t="s">
        <v>30</v>
      </c>
      <c r="G12" s="35">
        <f>+H12</f>
        <v>0</v>
      </c>
      <c r="H12" s="36">
        <v>0</v>
      </c>
      <c r="I12" s="36">
        <v>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 t="s">
        <v>31</v>
      </c>
      <c r="C13" s="33"/>
      <c r="D13" s="34" t="s">
        <v>32</v>
      </c>
      <c r="E13" s="29">
        <v>5110</v>
      </c>
      <c r="F13" s="30" t="s">
        <v>33</v>
      </c>
      <c r="G13" s="35">
        <f>+H13</f>
        <v>30000</v>
      </c>
      <c r="H13" s="36">
        <v>30000</v>
      </c>
      <c r="I13" s="36">
        <v>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ht="22.5" x14ac:dyDescent="0.2">
      <c r="B14" s="32" t="s">
        <v>34</v>
      </c>
      <c r="C14" s="33"/>
      <c r="D14" s="34" t="s">
        <v>35</v>
      </c>
      <c r="E14" s="29">
        <v>5150</v>
      </c>
      <c r="F14" s="30" t="s">
        <v>23</v>
      </c>
      <c r="G14" s="35">
        <f>+H14</f>
        <v>0</v>
      </c>
      <c r="H14" s="36">
        <v>0</v>
      </c>
      <c r="I14" s="36">
        <v>37898.36</v>
      </c>
      <c r="J14" s="36">
        <v>37898.36</v>
      </c>
      <c r="K14" s="36">
        <v>37898.36</v>
      </c>
      <c r="L14" s="37">
        <f>IFERROR(K14/H14,0)</f>
        <v>0</v>
      </c>
      <c r="M14" s="38">
        <f>IFERROR(K14/I14,0)</f>
        <v>1</v>
      </c>
    </row>
    <row r="15" spans="2:13" x14ac:dyDescent="0.2">
      <c r="B15" s="32"/>
      <c r="C15" s="33"/>
      <c r="D15" s="34"/>
      <c r="E15" s="29">
        <v>5670</v>
      </c>
      <c r="F15" s="30" t="s">
        <v>26</v>
      </c>
      <c r="G15" s="35">
        <f>+H15</f>
        <v>3000</v>
      </c>
      <c r="H15" s="36">
        <v>3000</v>
      </c>
      <c r="I15" s="36">
        <v>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ht="22.5" x14ac:dyDescent="0.2">
      <c r="B16" s="32" t="s">
        <v>36</v>
      </c>
      <c r="C16" s="33"/>
      <c r="D16" s="34" t="s">
        <v>37</v>
      </c>
      <c r="E16" s="29">
        <v>5150</v>
      </c>
      <c r="F16" s="30" t="s">
        <v>23</v>
      </c>
      <c r="G16" s="35">
        <f>+H16</f>
        <v>12000</v>
      </c>
      <c r="H16" s="36">
        <v>12000</v>
      </c>
      <c r="I16" s="36">
        <v>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 t="s">
        <v>38</v>
      </c>
      <c r="C17" s="33"/>
      <c r="D17" s="34" t="s">
        <v>39</v>
      </c>
      <c r="E17" s="29">
        <v>5670</v>
      </c>
      <c r="F17" s="30" t="s">
        <v>26</v>
      </c>
      <c r="G17" s="35">
        <f>+H17</f>
        <v>0</v>
      </c>
      <c r="H17" s="36">
        <v>0</v>
      </c>
      <c r="I17" s="36">
        <v>49620</v>
      </c>
      <c r="J17" s="36">
        <v>49620</v>
      </c>
      <c r="K17" s="36">
        <v>49620</v>
      </c>
      <c r="L17" s="37">
        <f>IFERROR(K17/H17,0)</f>
        <v>0</v>
      </c>
      <c r="M17" s="38">
        <f>IFERROR(K17/I17,0)</f>
        <v>1</v>
      </c>
    </row>
    <row r="18" spans="2:13" ht="22.5" x14ac:dyDescent="0.2">
      <c r="B18" s="32" t="s">
        <v>40</v>
      </c>
      <c r="C18" s="33"/>
      <c r="D18" s="34" t="s">
        <v>41</v>
      </c>
      <c r="E18" s="29">
        <v>5150</v>
      </c>
      <c r="F18" s="30" t="s">
        <v>23</v>
      </c>
      <c r="G18" s="35">
        <f>+H18</f>
        <v>0</v>
      </c>
      <c r="H18" s="36">
        <v>0</v>
      </c>
      <c r="I18" s="36">
        <v>11086.07</v>
      </c>
      <c r="J18" s="36">
        <v>11086.07</v>
      </c>
      <c r="K18" s="36">
        <v>11086.07</v>
      </c>
      <c r="L18" s="37">
        <f>IFERROR(K18/H18,0)</f>
        <v>0</v>
      </c>
      <c r="M18" s="38">
        <f>IFERROR(K18/I18,0)</f>
        <v>1</v>
      </c>
    </row>
    <row r="19" spans="2:13" x14ac:dyDescent="0.2">
      <c r="B19" s="32" t="s">
        <v>42</v>
      </c>
      <c r="C19" s="33"/>
      <c r="D19" s="34" t="s">
        <v>43</v>
      </c>
      <c r="E19" s="29">
        <v>5630</v>
      </c>
      <c r="F19" s="30" t="s">
        <v>44</v>
      </c>
      <c r="G19" s="35">
        <f>+H19</f>
        <v>0</v>
      </c>
      <c r="H19" s="36">
        <v>0</v>
      </c>
      <c r="I19" s="36">
        <v>324200</v>
      </c>
      <c r="J19" s="36">
        <v>324200</v>
      </c>
      <c r="K19" s="36">
        <v>324200</v>
      </c>
      <c r="L19" s="37">
        <f>IFERROR(K19/H19,0)</f>
        <v>0</v>
      </c>
      <c r="M19" s="38">
        <f>IFERROR(K19/I19,0)</f>
        <v>1</v>
      </c>
    </row>
    <row r="20" spans="2:13" ht="22.5" x14ac:dyDescent="0.2">
      <c r="B20" s="32"/>
      <c r="C20" s="33"/>
      <c r="D20" s="34"/>
      <c r="E20" s="29">
        <v>5660</v>
      </c>
      <c r="F20" s="30" t="s">
        <v>45</v>
      </c>
      <c r="G20" s="35">
        <f>+H20</f>
        <v>0</v>
      </c>
      <c r="H20" s="36">
        <v>0</v>
      </c>
      <c r="I20" s="36">
        <v>650000</v>
      </c>
      <c r="J20" s="36">
        <v>650000</v>
      </c>
      <c r="K20" s="36">
        <v>650000</v>
      </c>
      <c r="L20" s="37">
        <f>IFERROR(K20/H20,0)</f>
        <v>0</v>
      </c>
      <c r="M20" s="38">
        <f>IFERROR(K20/I20,0)</f>
        <v>1</v>
      </c>
    </row>
    <row r="21" spans="2:13" x14ac:dyDescent="0.2">
      <c r="B21" s="32" t="s">
        <v>46</v>
      </c>
      <c r="C21" s="33"/>
      <c r="D21" s="34" t="s">
        <v>47</v>
      </c>
      <c r="E21" s="29">
        <v>5620</v>
      </c>
      <c r="F21" s="30" t="s">
        <v>48</v>
      </c>
      <c r="G21" s="35">
        <f>+H21</f>
        <v>500000</v>
      </c>
      <c r="H21" s="36">
        <v>500000</v>
      </c>
      <c r="I21" s="36">
        <v>0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 t="s">
        <v>49</v>
      </c>
      <c r="C22" s="33"/>
      <c r="D22" s="34" t="s">
        <v>50</v>
      </c>
      <c r="E22" s="29">
        <v>5670</v>
      </c>
      <c r="F22" s="30" t="s">
        <v>26</v>
      </c>
      <c r="G22" s="35">
        <f>+H22</f>
        <v>20000</v>
      </c>
      <c r="H22" s="36">
        <v>20000</v>
      </c>
      <c r="I22" s="36">
        <v>81200</v>
      </c>
      <c r="J22" s="36">
        <v>81200</v>
      </c>
      <c r="K22" s="36">
        <v>81200</v>
      </c>
      <c r="L22" s="37">
        <f>IFERROR(K22/H22,0)</f>
        <v>4.0599999999999996</v>
      </c>
      <c r="M22" s="38">
        <f>IFERROR(K22/I22,0)</f>
        <v>1</v>
      </c>
    </row>
    <row r="23" spans="2:13" x14ac:dyDescent="0.2">
      <c r="B23" s="32" t="s">
        <v>51</v>
      </c>
      <c r="C23" s="33"/>
      <c r="D23" s="34" t="s">
        <v>52</v>
      </c>
      <c r="E23" s="29">
        <v>5410</v>
      </c>
      <c r="F23" s="30" t="s">
        <v>53</v>
      </c>
      <c r="G23" s="35">
        <f>+H23</f>
        <v>4000000</v>
      </c>
      <c r="H23" s="36">
        <v>4000000</v>
      </c>
      <c r="I23" s="36">
        <v>3179640</v>
      </c>
      <c r="J23" s="36">
        <v>3179640</v>
      </c>
      <c r="K23" s="36">
        <v>3179640</v>
      </c>
      <c r="L23" s="37">
        <f>IFERROR(K23/H23,0)</f>
        <v>0.79491000000000001</v>
      </c>
      <c r="M23" s="38">
        <f>IFERROR(K23/I23,0)</f>
        <v>1</v>
      </c>
    </row>
    <row r="24" spans="2:13" x14ac:dyDescent="0.2">
      <c r="B24" s="32"/>
      <c r="C24" s="33"/>
      <c r="D24" s="34"/>
      <c r="E24" s="29">
        <v>5420</v>
      </c>
      <c r="F24" s="30" t="s">
        <v>54</v>
      </c>
      <c r="G24" s="35">
        <f>+H24</f>
        <v>0</v>
      </c>
      <c r="H24" s="36">
        <v>0</v>
      </c>
      <c r="I24" s="36">
        <v>1630950.02</v>
      </c>
      <c r="J24" s="36">
        <v>1630950.02</v>
      </c>
      <c r="K24" s="36">
        <v>1630950.02</v>
      </c>
      <c r="L24" s="37">
        <f>IFERROR(K24/H24,0)</f>
        <v>0</v>
      </c>
      <c r="M24" s="38">
        <f>IFERROR(K24/I24,0)</f>
        <v>1</v>
      </c>
    </row>
    <row r="25" spans="2:13" ht="22.5" x14ac:dyDescent="0.2">
      <c r="B25" s="32" t="s">
        <v>55</v>
      </c>
      <c r="C25" s="33"/>
      <c r="D25" s="34" t="s">
        <v>56</v>
      </c>
      <c r="E25" s="29">
        <v>5150</v>
      </c>
      <c r="F25" s="30" t="s">
        <v>23</v>
      </c>
      <c r="G25" s="35">
        <f>+H25</f>
        <v>50000</v>
      </c>
      <c r="H25" s="36">
        <v>50000</v>
      </c>
      <c r="I25" s="36">
        <v>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ht="22.5" x14ac:dyDescent="0.2">
      <c r="B26" s="32" t="s">
        <v>57</v>
      </c>
      <c r="C26" s="33"/>
      <c r="D26" s="34" t="s">
        <v>58</v>
      </c>
      <c r="E26" s="29">
        <v>5120</v>
      </c>
      <c r="F26" s="30" t="s">
        <v>59</v>
      </c>
      <c r="G26" s="35">
        <f>+H26</f>
        <v>15000</v>
      </c>
      <c r="H26" s="36">
        <v>15000</v>
      </c>
      <c r="I26" s="36">
        <v>0</v>
      </c>
      <c r="J26" s="36">
        <v>0</v>
      </c>
      <c r="K26" s="36">
        <v>0</v>
      </c>
      <c r="L26" s="37">
        <f>IFERROR(K26/H26,0)</f>
        <v>0</v>
      </c>
      <c r="M26" s="38">
        <f>IFERROR(K26/I26,0)</f>
        <v>0</v>
      </c>
    </row>
    <row r="27" spans="2:13" x14ac:dyDescent="0.2">
      <c r="B27" s="32"/>
      <c r="C27" s="33"/>
      <c r="D27" s="34"/>
      <c r="E27" s="29">
        <v>5640</v>
      </c>
      <c r="F27" s="30" t="s">
        <v>30</v>
      </c>
      <c r="G27" s="35">
        <f>+H27</f>
        <v>0</v>
      </c>
      <c r="H27" s="36">
        <v>0</v>
      </c>
      <c r="I27" s="36">
        <v>72890.12</v>
      </c>
      <c r="J27" s="36">
        <v>72890.12</v>
      </c>
      <c r="K27" s="36">
        <v>72890.12</v>
      </c>
      <c r="L27" s="37">
        <f>IFERROR(K27/H27,0)</f>
        <v>0</v>
      </c>
      <c r="M27" s="38">
        <f>IFERROR(K27/I27,0)</f>
        <v>1</v>
      </c>
    </row>
    <row r="28" spans="2:13" x14ac:dyDescent="0.2">
      <c r="B28" s="32" t="s">
        <v>60</v>
      </c>
      <c r="C28" s="33"/>
      <c r="D28" s="34" t="s">
        <v>61</v>
      </c>
      <c r="E28" s="29">
        <v>5110</v>
      </c>
      <c r="F28" s="30" t="s">
        <v>33</v>
      </c>
      <c r="G28" s="35">
        <f>+H28</f>
        <v>20000</v>
      </c>
      <c r="H28" s="36">
        <v>20000</v>
      </c>
      <c r="I28" s="36">
        <v>0</v>
      </c>
      <c r="J28" s="36">
        <v>0</v>
      </c>
      <c r="K28" s="36">
        <v>0</v>
      </c>
      <c r="L28" s="37">
        <f>IFERROR(K28/H28,0)</f>
        <v>0</v>
      </c>
      <c r="M28" s="38">
        <f>IFERROR(K28/I28,0)</f>
        <v>0</v>
      </c>
    </row>
    <row r="29" spans="2:13" x14ac:dyDescent="0.2">
      <c r="B29" s="32"/>
      <c r="C29" s="33"/>
      <c r="D29" s="34"/>
      <c r="E29" s="29">
        <v>5120</v>
      </c>
      <c r="F29" s="30" t="s">
        <v>59</v>
      </c>
      <c r="G29" s="35">
        <f>+H29</f>
        <v>151000</v>
      </c>
      <c r="H29" s="36">
        <v>151000</v>
      </c>
      <c r="I29" s="36">
        <v>0</v>
      </c>
      <c r="J29" s="36">
        <v>0</v>
      </c>
      <c r="K29" s="36">
        <v>0</v>
      </c>
      <c r="L29" s="37">
        <f>IFERROR(K29/H29,0)</f>
        <v>0</v>
      </c>
      <c r="M29" s="38">
        <f>IFERROR(K29/I29,0)</f>
        <v>0</v>
      </c>
    </row>
    <row r="30" spans="2:13" ht="22.5" x14ac:dyDescent="0.2">
      <c r="B30" s="32"/>
      <c r="C30" s="33"/>
      <c r="D30" s="34"/>
      <c r="E30" s="29">
        <v>5660</v>
      </c>
      <c r="F30" s="30" t="s">
        <v>45</v>
      </c>
      <c r="G30" s="35">
        <f>+H30</f>
        <v>0</v>
      </c>
      <c r="H30" s="36">
        <v>0</v>
      </c>
      <c r="I30" s="36">
        <v>814227</v>
      </c>
      <c r="J30" s="36">
        <v>814227</v>
      </c>
      <c r="K30" s="36">
        <v>814227</v>
      </c>
      <c r="L30" s="37">
        <f>IFERROR(K30/H30,0)</f>
        <v>0</v>
      </c>
      <c r="M30" s="38">
        <f>IFERROR(K30/I30,0)</f>
        <v>1</v>
      </c>
    </row>
    <row r="31" spans="2:13" ht="22.5" x14ac:dyDescent="0.2">
      <c r="B31" s="32" t="s">
        <v>62</v>
      </c>
      <c r="C31" s="33"/>
      <c r="D31" s="34" t="s">
        <v>63</v>
      </c>
      <c r="E31" s="29">
        <v>5150</v>
      </c>
      <c r="F31" s="30" t="s">
        <v>23</v>
      </c>
      <c r="G31" s="35">
        <f>+H31</f>
        <v>0</v>
      </c>
      <c r="H31" s="36">
        <v>0</v>
      </c>
      <c r="I31" s="36">
        <v>55494.400000000001</v>
      </c>
      <c r="J31" s="36">
        <v>55494.400000000001</v>
      </c>
      <c r="K31" s="36">
        <v>55494.400000000001</v>
      </c>
      <c r="L31" s="37">
        <f>IFERROR(K31/H31,0)</f>
        <v>0</v>
      </c>
      <c r="M31" s="38">
        <f>IFERROR(K31/I31,0)</f>
        <v>1</v>
      </c>
    </row>
    <row r="32" spans="2:13" x14ac:dyDescent="0.2">
      <c r="B32" s="32"/>
      <c r="C32" s="33"/>
      <c r="D32" s="34"/>
      <c r="E32" s="39"/>
      <c r="F32" s="40"/>
      <c r="G32" s="44"/>
      <c r="H32" s="44"/>
      <c r="I32" s="44"/>
      <c r="J32" s="44"/>
      <c r="K32" s="44"/>
      <c r="L32" s="41"/>
      <c r="M32" s="42"/>
    </row>
    <row r="33" spans="2:13" x14ac:dyDescent="0.2">
      <c r="B33" s="32"/>
      <c r="C33" s="33"/>
      <c r="D33" s="27"/>
      <c r="E33" s="43"/>
      <c r="F33" s="27"/>
      <c r="G33" s="27"/>
      <c r="H33" s="27"/>
      <c r="I33" s="27"/>
      <c r="J33" s="27"/>
      <c r="K33" s="27"/>
      <c r="L33" s="27"/>
      <c r="M33" s="28"/>
    </row>
    <row r="34" spans="2:13" ht="13.15" customHeight="1" x14ac:dyDescent="0.2">
      <c r="B34" s="67" t="s">
        <v>14</v>
      </c>
      <c r="C34" s="68"/>
      <c r="D34" s="68"/>
      <c r="E34" s="68"/>
      <c r="F34" s="68"/>
      <c r="G34" s="7">
        <f>SUM(G9:G31)</f>
        <v>4831000</v>
      </c>
      <c r="H34" s="7">
        <f>SUM(H9:H31)</f>
        <v>4831000</v>
      </c>
      <c r="I34" s="7">
        <f>SUM(I9:I31)</f>
        <v>7026787.2400000012</v>
      </c>
      <c r="J34" s="7">
        <f>SUM(J9:J31)</f>
        <v>7026787.2400000012</v>
      </c>
      <c r="K34" s="7">
        <f>SUM(K9:K31)</f>
        <v>7026787.2400000012</v>
      </c>
      <c r="L34" s="8">
        <f>IFERROR(K34/H34,0)</f>
        <v>1.4545202318360591</v>
      </c>
      <c r="M34" s="9">
        <f>IFERROR(K34/I34,0)</f>
        <v>1</v>
      </c>
    </row>
    <row r="35" spans="2:13" ht="4.9000000000000004" customHeight="1" x14ac:dyDescent="0.2">
      <c r="B35" s="32"/>
      <c r="C35" s="33"/>
      <c r="D35" s="27"/>
      <c r="E35" s="43"/>
      <c r="F35" s="27"/>
      <c r="G35" s="27"/>
      <c r="H35" s="27"/>
      <c r="I35" s="27"/>
      <c r="J35" s="27"/>
      <c r="K35" s="27"/>
      <c r="L35" s="27"/>
      <c r="M35" s="28"/>
    </row>
    <row r="36" spans="2:13" ht="13.15" customHeight="1" x14ac:dyDescent="0.2">
      <c r="B36" s="69" t="s">
        <v>15</v>
      </c>
      <c r="C36" s="66"/>
      <c r="D36" s="66"/>
      <c r="E36" s="21"/>
      <c r="F36" s="26"/>
      <c r="G36" s="27"/>
      <c r="H36" s="27"/>
      <c r="I36" s="27"/>
      <c r="J36" s="27"/>
      <c r="K36" s="27"/>
      <c r="L36" s="27"/>
      <c r="M36" s="28"/>
    </row>
    <row r="37" spans="2:13" ht="13.15" customHeight="1" x14ac:dyDescent="0.2">
      <c r="B37" s="25"/>
      <c r="C37" s="66" t="s">
        <v>16</v>
      </c>
      <c r="D37" s="66"/>
      <c r="E37" s="21"/>
      <c r="F37" s="26"/>
      <c r="G37" s="27"/>
      <c r="H37" s="27"/>
      <c r="I37" s="27"/>
      <c r="J37" s="27"/>
      <c r="K37" s="27"/>
      <c r="L37" s="27"/>
      <c r="M37" s="28"/>
    </row>
    <row r="38" spans="2:13" ht="6" customHeight="1" x14ac:dyDescent="0.2">
      <c r="B38" s="45"/>
      <c r="C38" s="46"/>
      <c r="D38" s="46"/>
      <c r="E38" s="39"/>
      <c r="F38" s="46"/>
      <c r="G38" s="27"/>
      <c r="H38" s="27"/>
      <c r="I38" s="27"/>
      <c r="J38" s="27"/>
      <c r="K38" s="27"/>
      <c r="L38" s="27"/>
      <c r="M38" s="28"/>
    </row>
    <row r="39" spans="2:13" ht="22.5" x14ac:dyDescent="0.2">
      <c r="B39" s="32" t="s">
        <v>55</v>
      </c>
      <c r="C39" s="33"/>
      <c r="D39" s="27" t="s">
        <v>56</v>
      </c>
      <c r="E39" s="43">
        <v>6140</v>
      </c>
      <c r="F39" s="27" t="s">
        <v>64</v>
      </c>
      <c r="G39" s="35">
        <f>+H39</f>
        <v>41421277.799999997</v>
      </c>
      <c r="H39" s="36">
        <v>41421277.799999997</v>
      </c>
      <c r="I39" s="36">
        <v>416943.72</v>
      </c>
      <c r="J39" s="36">
        <v>0</v>
      </c>
      <c r="K39" s="36">
        <v>0</v>
      </c>
      <c r="L39" s="37">
        <f>IFERROR(K39/H39,0)</f>
        <v>0</v>
      </c>
      <c r="M39" s="38">
        <f>IFERROR(K39/I39,0)</f>
        <v>0</v>
      </c>
    </row>
    <row r="40" spans="2:13" ht="22.5" x14ac:dyDescent="0.2">
      <c r="B40" s="32" t="s">
        <v>65</v>
      </c>
      <c r="C40" s="33"/>
      <c r="D40" s="27" t="s">
        <v>66</v>
      </c>
      <c r="E40" s="43">
        <v>6160</v>
      </c>
      <c r="F40" s="27" t="s">
        <v>67</v>
      </c>
      <c r="G40" s="35">
        <f>+H40</f>
        <v>400000</v>
      </c>
      <c r="H40" s="36">
        <v>400000</v>
      </c>
      <c r="I40" s="36">
        <v>0</v>
      </c>
      <c r="J40" s="36">
        <v>0</v>
      </c>
      <c r="K40" s="36">
        <v>0</v>
      </c>
      <c r="L40" s="37">
        <f>IFERROR(K40/H40,0)</f>
        <v>0</v>
      </c>
      <c r="M40" s="38">
        <f>IFERROR(K40/I40,0)</f>
        <v>0</v>
      </c>
    </row>
    <row r="41" spans="2:13" ht="22.5" x14ac:dyDescent="0.2">
      <c r="B41" s="32" t="s">
        <v>68</v>
      </c>
      <c r="C41" s="33"/>
      <c r="D41" s="27" t="s">
        <v>69</v>
      </c>
      <c r="E41" s="43">
        <v>6140</v>
      </c>
      <c r="F41" s="27" t="s">
        <v>64</v>
      </c>
      <c r="G41" s="35">
        <f>+H41</f>
        <v>0</v>
      </c>
      <c r="H41" s="36">
        <v>0</v>
      </c>
      <c r="I41" s="36">
        <v>2126998.64</v>
      </c>
      <c r="J41" s="36">
        <v>0</v>
      </c>
      <c r="K41" s="36">
        <v>2126998.64</v>
      </c>
      <c r="L41" s="37">
        <f>IFERROR(K41/H41,0)</f>
        <v>0</v>
      </c>
      <c r="M41" s="38">
        <f>IFERROR(K41/I41,0)</f>
        <v>1</v>
      </c>
    </row>
    <row r="42" spans="2:13" ht="22.5" x14ac:dyDescent="0.2">
      <c r="B42" s="32" t="s">
        <v>70</v>
      </c>
      <c r="C42" s="33"/>
      <c r="D42" s="27" t="s">
        <v>71</v>
      </c>
      <c r="E42" s="43">
        <v>6140</v>
      </c>
      <c r="F42" s="27" t="s">
        <v>64</v>
      </c>
      <c r="G42" s="35">
        <f>+H42</f>
        <v>0</v>
      </c>
      <c r="H42" s="36">
        <v>0</v>
      </c>
      <c r="I42" s="36">
        <v>2043732.8</v>
      </c>
      <c r="J42" s="36">
        <v>0</v>
      </c>
      <c r="K42" s="36">
        <v>2043732.8</v>
      </c>
      <c r="L42" s="37">
        <f>IFERROR(K42/H42,0)</f>
        <v>0</v>
      </c>
      <c r="M42" s="38">
        <f>IFERROR(K42/I42,0)</f>
        <v>1</v>
      </c>
    </row>
    <row r="43" spans="2:13" ht="22.5" x14ac:dyDescent="0.2">
      <c r="B43" s="32" t="s">
        <v>72</v>
      </c>
      <c r="C43" s="33"/>
      <c r="D43" s="27" t="s">
        <v>73</v>
      </c>
      <c r="E43" s="43">
        <v>6140</v>
      </c>
      <c r="F43" s="27" t="s">
        <v>64</v>
      </c>
      <c r="G43" s="35">
        <f>+H43</f>
        <v>0</v>
      </c>
      <c r="H43" s="36">
        <v>0</v>
      </c>
      <c r="I43" s="36">
        <v>3260272.31</v>
      </c>
      <c r="J43" s="36">
        <v>0</v>
      </c>
      <c r="K43" s="36">
        <v>3260272.31</v>
      </c>
      <c r="L43" s="37">
        <f>IFERROR(K43/H43,0)</f>
        <v>0</v>
      </c>
      <c r="M43" s="38">
        <f>IFERROR(K43/I43,0)</f>
        <v>1</v>
      </c>
    </row>
    <row r="44" spans="2:13" ht="22.5" x14ac:dyDescent="0.2">
      <c r="B44" s="32" t="s">
        <v>74</v>
      </c>
      <c r="C44" s="33"/>
      <c r="D44" s="27" t="s">
        <v>75</v>
      </c>
      <c r="E44" s="43">
        <v>6140</v>
      </c>
      <c r="F44" s="27" t="s">
        <v>64</v>
      </c>
      <c r="G44" s="35">
        <f>+H44</f>
        <v>0</v>
      </c>
      <c r="H44" s="36">
        <v>0</v>
      </c>
      <c r="I44" s="36">
        <v>4862476.2699999996</v>
      </c>
      <c r="J44" s="36">
        <v>1459602.2</v>
      </c>
      <c r="K44" s="36">
        <v>4862476.2699999996</v>
      </c>
      <c r="L44" s="37">
        <f>IFERROR(K44/H44,0)</f>
        <v>0</v>
      </c>
      <c r="M44" s="38">
        <f>IFERROR(K44/I44,0)</f>
        <v>1</v>
      </c>
    </row>
    <row r="45" spans="2:13" ht="22.5" x14ac:dyDescent="0.2">
      <c r="B45" s="32" t="s">
        <v>76</v>
      </c>
      <c r="C45" s="33"/>
      <c r="D45" s="27" t="s">
        <v>77</v>
      </c>
      <c r="E45" s="43">
        <v>6140</v>
      </c>
      <c r="F45" s="27" t="s">
        <v>64</v>
      </c>
      <c r="G45" s="35">
        <f>+H45</f>
        <v>0</v>
      </c>
      <c r="H45" s="36">
        <v>0</v>
      </c>
      <c r="I45" s="36">
        <v>2033937.82</v>
      </c>
      <c r="J45" s="36">
        <v>0</v>
      </c>
      <c r="K45" s="36">
        <v>2033937.82</v>
      </c>
      <c r="L45" s="37">
        <f>IFERROR(K45/H45,0)</f>
        <v>0</v>
      </c>
      <c r="M45" s="38">
        <f>IFERROR(K45/I45,0)</f>
        <v>1</v>
      </c>
    </row>
    <row r="46" spans="2:13" ht="22.5" x14ac:dyDescent="0.2">
      <c r="B46" s="32" t="s">
        <v>78</v>
      </c>
      <c r="C46" s="33"/>
      <c r="D46" s="27" t="s">
        <v>79</v>
      </c>
      <c r="E46" s="43">
        <v>6140</v>
      </c>
      <c r="F46" s="27" t="s">
        <v>64</v>
      </c>
      <c r="G46" s="35">
        <f>+H46</f>
        <v>0</v>
      </c>
      <c r="H46" s="36">
        <v>0</v>
      </c>
      <c r="I46" s="36">
        <v>1811799.65</v>
      </c>
      <c r="J46" s="36">
        <v>0</v>
      </c>
      <c r="K46" s="36">
        <v>1811799.65</v>
      </c>
      <c r="L46" s="37">
        <f>IFERROR(K46/H46,0)</f>
        <v>0</v>
      </c>
      <c r="M46" s="38">
        <f>IFERROR(K46/I46,0)</f>
        <v>1</v>
      </c>
    </row>
    <row r="47" spans="2:13" ht="22.5" x14ac:dyDescent="0.2">
      <c r="B47" s="32" t="s">
        <v>80</v>
      </c>
      <c r="C47" s="33"/>
      <c r="D47" s="27" t="s">
        <v>81</v>
      </c>
      <c r="E47" s="43">
        <v>6140</v>
      </c>
      <c r="F47" s="27" t="s">
        <v>64</v>
      </c>
      <c r="G47" s="35">
        <f>+H47</f>
        <v>0</v>
      </c>
      <c r="H47" s="36">
        <v>0</v>
      </c>
      <c r="I47" s="36">
        <v>513781.47</v>
      </c>
      <c r="J47" s="36">
        <v>0</v>
      </c>
      <c r="K47" s="36">
        <v>513781.47</v>
      </c>
      <c r="L47" s="37">
        <f>IFERROR(K47/H47,0)</f>
        <v>0</v>
      </c>
      <c r="M47" s="38">
        <f>IFERROR(K47/I47,0)</f>
        <v>1</v>
      </c>
    </row>
    <row r="48" spans="2:13" ht="22.5" x14ac:dyDescent="0.2">
      <c r="B48" s="32" t="s">
        <v>82</v>
      </c>
      <c r="C48" s="33"/>
      <c r="D48" s="27" t="s">
        <v>83</v>
      </c>
      <c r="E48" s="43">
        <v>6140</v>
      </c>
      <c r="F48" s="27" t="s">
        <v>64</v>
      </c>
      <c r="G48" s="35">
        <f>+H48</f>
        <v>0</v>
      </c>
      <c r="H48" s="36">
        <v>0</v>
      </c>
      <c r="I48" s="36">
        <v>866845.8</v>
      </c>
      <c r="J48" s="36">
        <v>0</v>
      </c>
      <c r="K48" s="36">
        <v>866845.8</v>
      </c>
      <c r="L48" s="37">
        <f>IFERROR(K48/H48,0)</f>
        <v>0</v>
      </c>
      <c r="M48" s="38">
        <f>IFERROR(K48/I48,0)</f>
        <v>1</v>
      </c>
    </row>
    <row r="49" spans="2:13" ht="22.5" x14ac:dyDescent="0.2">
      <c r="B49" s="32" t="s">
        <v>84</v>
      </c>
      <c r="C49" s="33"/>
      <c r="D49" s="27"/>
      <c r="E49" s="43">
        <v>6140</v>
      </c>
      <c r="F49" s="27" t="s">
        <v>64</v>
      </c>
      <c r="G49" s="35">
        <f>+H49</f>
        <v>0</v>
      </c>
      <c r="H49" s="36">
        <v>0</v>
      </c>
      <c r="I49" s="36">
        <v>1998313.22</v>
      </c>
      <c r="J49" s="36">
        <v>1998313.22</v>
      </c>
      <c r="K49" s="36">
        <v>1998313.22</v>
      </c>
      <c r="L49" s="37">
        <f>IFERROR(K49/H49,0)</f>
        <v>0</v>
      </c>
      <c r="M49" s="38">
        <f>IFERROR(K49/I49,0)</f>
        <v>1</v>
      </c>
    </row>
    <row r="50" spans="2:13" ht="22.5" x14ac:dyDescent="0.2">
      <c r="B50" s="32" t="s">
        <v>85</v>
      </c>
      <c r="C50" s="33"/>
      <c r="D50" s="27"/>
      <c r="E50" s="43">
        <v>6140</v>
      </c>
      <c r="F50" s="27" t="s">
        <v>64</v>
      </c>
      <c r="G50" s="35">
        <f>+H50</f>
        <v>0</v>
      </c>
      <c r="H50" s="36">
        <v>0</v>
      </c>
      <c r="I50" s="36">
        <v>2794343.63</v>
      </c>
      <c r="J50" s="36">
        <v>2794343.63</v>
      </c>
      <c r="K50" s="36">
        <v>2794343.63</v>
      </c>
      <c r="L50" s="37">
        <f>IFERROR(K50/H50,0)</f>
        <v>0</v>
      </c>
      <c r="M50" s="38">
        <f>IFERROR(K50/I50,0)</f>
        <v>1</v>
      </c>
    </row>
    <row r="51" spans="2:13" ht="22.5" x14ac:dyDescent="0.2">
      <c r="B51" s="32" t="s">
        <v>86</v>
      </c>
      <c r="C51" s="33"/>
      <c r="D51" s="27"/>
      <c r="E51" s="43">
        <v>6140</v>
      </c>
      <c r="F51" s="27" t="s">
        <v>64</v>
      </c>
      <c r="G51" s="35">
        <f>+H51</f>
        <v>0</v>
      </c>
      <c r="H51" s="36">
        <v>0</v>
      </c>
      <c r="I51" s="36">
        <v>1441917.67</v>
      </c>
      <c r="J51" s="36">
        <v>1441917.67</v>
      </c>
      <c r="K51" s="36">
        <v>1441917.67</v>
      </c>
      <c r="L51" s="37">
        <f>IFERROR(K51/H51,0)</f>
        <v>0</v>
      </c>
      <c r="M51" s="38">
        <f>IFERROR(K51/I51,0)</f>
        <v>1</v>
      </c>
    </row>
    <row r="52" spans="2:13" ht="22.5" x14ac:dyDescent="0.2">
      <c r="B52" s="32" t="s">
        <v>87</v>
      </c>
      <c r="C52" s="33"/>
      <c r="D52" s="27"/>
      <c r="E52" s="43">
        <v>6140</v>
      </c>
      <c r="F52" s="27" t="s">
        <v>64</v>
      </c>
      <c r="G52" s="35">
        <f>+H52</f>
        <v>0</v>
      </c>
      <c r="H52" s="36">
        <v>0</v>
      </c>
      <c r="I52" s="36">
        <v>1799454.37</v>
      </c>
      <c r="J52" s="36">
        <v>1799454.37</v>
      </c>
      <c r="K52" s="36">
        <v>1799454.37</v>
      </c>
      <c r="L52" s="37">
        <f>IFERROR(K52/H52,0)</f>
        <v>0</v>
      </c>
      <c r="M52" s="38">
        <f>IFERROR(K52/I52,0)</f>
        <v>1</v>
      </c>
    </row>
    <row r="53" spans="2:13" ht="22.5" x14ac:dyDescent="0.2">
      <c r="B53" s="32" t="s">
        <v>88</v>
      </c>
      <c r="C53" s="33"/>
      <c r="D53" s="27" t="s">
        <v>89</v>
      </c>
      <c r="E53" s="43">
        <v>6140</v>
      </c>
      <c r="F53" s="27" t="s">
        <v>64</v>
      </c>
      <c r="G53" s="35">
        <f>+H53</f>
        <v>0</v>
      </c>
      <c r="H53" s="36">
        <v>0</v>
      </c>
      <c r="I53" s="36">
        <v>2881808.71</v>
      </c>
      <c r="J53" s="36">
        <v>2881808.71</v>
      </c>
      <c r="K53" s="36">
        <v>2881808.71</v>
      </c>
      <c r="L53" s="37">
        <f>IFERROR(K53/H53,0)</f>
        <v>0</v>
      </c>
      <c r="M53" s="38">
        <f>IFERROR(K53/I53,0)</f>
        <v>1</v>
      </c>
    </row>
    <row r="54" spans="2:13" ht="22.5" x14ac:dyDescent="0.2">
      <c r="B54" s="32" t="s">
        <v>90</v>
      </c>
      <c r="C54" s="33"/>
      <c r="D54" s="27" t="s">
        <v>91</v>
      </c>
      <c r="E54" s="43">
        <v>6140</v>
      </c>
      <c r="F54" s="27" t="s">
        <v>64</v>
      </c>
      <c r="G54" s="35">
        <f>+H54</f>
        <v>0</v>
      </c>
      <c r="H54" s="36">
        <v>0</v>
      </c>
      <c r="I54" s="36">
        <v>2216474.7000000002</v>
      </c>
      <c r="J54" s="36">
        <v>1596474.7</v>
      </c>
      <c r="K54" s="36">
        <v>1596474.7</v>
      </c>
      <c r="L54" s="37">
        <f>IFERROR(K54/H54,0)</f>
        <v>0</v>
      </c>
      <c r="M54" s="38">
        <f>IFERROR(K54/I54,0)</f>
        <v>0.72027652740633574</v>
      </c>
    </row>
    <row r="55" spans="2:13" ht="22.5" x14ac:dyDescent="0.2">
      <c r="B55" s="32" t="s">
        <v>92</v>
      </c>
      <c r="C55" s="33"/>
      <c r="D55" s="27" t="s">
        <v>93</v>
      </c>
      <c r="E55" s="43">
        <v>6140</v>
      </c>
      <c r="F55" s="27" t="s">
        <v>64</v>
      </c>
      <c r="G55" s="35">
        <f>+H55</f>
        <v>0</v>
      </c>
      <c r="H55" s="36">
        <v>0</v>
      </c>
      <c r="I55" s="36">
        <v>0</v>
      </c>
      <c r="J55" s="36">
        <v>0</v>
      </c>
      <c r="K55" s="36">
        <v>0</v>
      </c>
      <c r="L55" s="37">
        <f>IFERROR(K55/H55,0)</f>
        <v>0</v>
      </c>
      <c r="M55" s="38">
        <f>IFERROR(K55/I55,0)</f>
        <v>0</v>
      </c>
    </row>
    <row r="56" spans="2:13" ht="22.5" x14ac:dyDescent="0.2">
      <c r="B56" s="32" t="s">
        <v>94</v>
      </c>
      <c r="C56" s="33"/>
      <c r="D56" s="27" t="s">
        <v>95</v>
      </c>
      <c r="E56" s="43">
        <v>6140</v>
      </c>
      <c r="F56" s="27" t="s">
        <v>64</v>
      </c>
      <c r="G56" s="35">
        <f>+H56</f>
        <v>0</v>
      </c>
      <c r="H56" s="36">
        <v>0</v>
      </c>
      <c r="I56" s="36">
        <v>2881216.84</v>
      </c>
      <c r="J56" s="36">
        <v>15846.56</v>
      </c>
      <c r="K56" s="36">
        <v>15846.56</v>
      </c>
      <c r="L56" s="37">
        <f>IFERROR(K56/H56,0)</f>
        <v>0</v>
      </c>
      <c r="M56" s="38">
        <f>IFERROR(K56/I56,0)</f>
        <v>5.4999539708368494E-3</v>
      </c>
    </row>
    <row r="57" spans="2:13" ht="22.5" x14ac:dyDescent="0.2">
      <c r="B57" s="32" t="s">
        <v>96</v>
      </c>
      <c r="C57" s="33"/>
      <c r="D57" s="27" t="s">
        <v>97</v>
      </c>
      <c r="E57" s="43">
        <v>6140</v>
      </c>
      <c r="F57" s="27" t="s">
        <v>64</v>
      </c>
      <c r="G57" s="35">
        <f>+H57</f>
        <v>0</v>
      </c>
      <c r="H57" s="36">
        <v>0</v>
      </c>
      <c r="I57" s="36">
        <v>1711624.33</v>
      </c>
      <c r="J57" s="36">
        <v>0</v>
      </c>
      <c r="K57" s="36">
        <v>0</v>
      </c>
      <c r="L57" s="37">
        <f>IFERROR(K57/H57,0)</f>
        <v>0</v>
      </c>
      <c r="M57" s="38">
        <f>IFERROR(K57/I57,0)</f>
        <v>0</v>
      </c>
    </row>
    <row r="58" spans="2:13" ht="22.5" x14ac:dyDescent="0.2">
      <c r="B58" s="32" t="s">
        <v>98</v>
      </c>
      <c r="C58" s="33"/>
      <c r="D58" s="27" t="s">
        <v>99</v>
      </c>
      <c r="E58" s="43">
        <v>6140</v>
      </c>
      <c r="F58" s="27" t="s">
        <v>64</v>
      </c>
      <c r="G58" s="35">
        <f>+H58</f>
        <v>0</v>
      </c>
      <c r="H58" s="36">
        <v>0</v>
      </c>
      <c r="I58" s="36">
        <v>594947.81999999995</v>
      </c>
      <c r="J58" s="36">
        <v>0</v>
      </c>
      <c r="K58" s="36">
        <v>0</v>
      </c>
      <c r="L58" s="37">
        <f>IFERROR(K58/H58,0)</f>
        <v>0</v>
      </c>
      <c r="M58" s="38">
        <f>IFERROR(K58/I58,0)</f>
        <v>0</v>
      </c>
    </row>
    <row r="59" spans="2:13" ht="22.5" x14ac:dyDescent="0.2">
      <c r="B59" s="32" t="s">
        <v>100</v>
      </c>
      <c r="C59" s="33"/>
      <c r="D59" s="27" t="s">
        <v>101</v>
      </c>
      <c r="E59" s="43">
        <v>6140</v>
      </c>
      <c r="F59" s="27" t="s">
        <v>64</v>
      </c>
      <c r="G59" s="35">
        <f>+H59</f>
        <v>0</v>
      </c>
      <c r="H59" s="36">
        <v>0</v>
      </c>
      <c r="I59" s="36">
        <v>2282499.5299999998</v>
      </c>
      <c r="J59" s="36">
        <v>0</v>
      </c>
      <c r="K59" s="36">
        <v>0</v>
      </c>
      <c r="L59" s="37">
        <f>IFERROR(K59/H59,0)</f>
        <v>0</v>
      </c>
      <c r="M59" s="38">
        <f>IFERROR(K59/I59,0)</f>
        <v>0</v>
      </c>
    </row>
    <row r="60" spans="2:13" ht="22.5" x14ac:dyDescent="0.2">
      <c r="B60" s="32" t="s">
        <v>102</v>
      </c>
      <c r="C60" s="33"/>
      <c r="D60" s="27" t="s">
        <v>103</v>
      </c>
      <c r="E60" s="43">
        <v>6140</v>
      </c>
      <c r="F60" s="27" t="s">
        <v>64</v>
      </c>
      <c r="G60" s="35">
        <f>+H60</f>
        <v>0</v>
      </c>
      <c r="H60" s="36">
        <v>0</v>
      </c>
      <c r="I60" s="36">
        <v>7999721.4100000001</v>
      </c>
      <c r="J60" s="36">
        <v>0</v>
      </c>
      <c r="K60" s="36">
        <v>0</v>
      </c>
      <c r="L60" s="37">
        <f>IFERROR(K60/H60,0)</f>
        <v>0</v>
      </c>
      <c r="M60" s="38">
        <f>IFERROR(K60/I60,0)</f>
        <v>0</v>
      </c>
    </row>
    <row r="61" spans="2:13" ht="22.5" x14ac:dyDescent="0.2">
      <c r="B61" s="32" t="s">
        <v>104</v>
      </c>
      <c r="C61" s="33"/>
      <c r="D61" s="27" t="s">
        <v>105</v>
      </c>
      <c r="E61" s="43">
        <v>6140</v>
      </c>
      <c r="F61" s="27" t="s">
        <v>64</v>
      </c>
      <c r="G61" s="35">
        <f>+H61</f>
        <v>0</v>
      </c>
      <c r="H61" s="36">
        <v>0</v>
      </c>
      <c r="I61" s="36">
        <v>5083707.13</v>
      </c>
      <c r="J61" s="36">
        <v>0</v>
      </c>
      <c r="K61" s="36">
        <v>0</v>
      </c>
      <c r="L61" s="37">
        <f>IFERROR(K61/H61,0)</f>
        <v>0</v>
      </c>
      <c r="M61" s="38">
        <f>IFERROR(K61/I61,0)</f>
        <v>0</v>
      </c>
    </row>
    <row r="62" spans="2:13" ht="22.5" x14ac:dyDescent="0.2">
      <c r="B62" s="32" t="s">
        <v>106</v>
      </c>
      <c r="C62" s="33"/>
      <c r="D62" s="27" t="s">
        <v>107</v>
      </c>
      <c r="E62" s="43">
        <v>6140</v>
      </c>
      <c r="F62" s="27" t="s">
        <v>64</v>
      </c>
      <c r="G62" s="35">
        <f>+H62</f>
        <v>0</v>
      </c>
      <c r="H62" s="36">
        <v>0</v>
      </c>
      <c r="I62" s="36">
        <v>2071603.44</v>
      </c>
      <c r="J62" s="36">
        <v>0</v>
      </c>
      <c r="K62" s="36">
        <v>0</v>
      </c>
      <c r="L62" s="37">
        <f>IFERROR(K62/H62,0)</f>
        <v>0</v>
      </c>
      <c r="M62" s="38">
        <f>IFERROR(K62/I62,0)</f>
        <v>0</v>
      </c>
    </row>
    <row r="63" spans="2:13" x14ac:dyDescent="0.2">
      <c r="B63" s="32" t="s">
        <v>108</v>
      </c>
      <c r="C63" s="33"/>
      <c r="D63" s="27" t="s">
        <v>109</v>
      </c>
      <c r="E63" s="43">
        <v>6130</v>
      </c>
      <c r="F63" s="27" t="s">
        <v>110</v>
      </c>
      <c r="G63" s="35">
        <f>+H63</f>
        <v>0</v>
      </c>
      <c r="H63" s="36">
        <v>0</v>
      </c>
      <c r="I63" s="36">
        <v>2158374.4500000002</v>
      </c>
      <c r="J63" s="36">
        <v>0</v>
      </c>
      <c r="K63" s="36">
        <v>0</v>
      </c>
      <c r="L63" s="37">
        <f>IFERROR(K63/H63,0)</f>
        <v>0</v>
      </c>
      <c r="M63" s="38">
        <f>IFERROR(K63/I63,0)</f>
        <v>0</v>
      </c>
    </row>
    <row r="64" spans="2:13" ht="22.5" x14ac:dyDescent="0.2">
      <c r="B64" s="32" t="s">
        <v>111</v>
      </c>
      <c r="C64" s="33"/>
      <c r="D64" s="27" t="s">
        <v>112</v>
      </c>
      <c r="E64" s="43">
        <v>6140</v>
      </c>
      <c r="F64" s="27" t="s">
        <v>64</v>
      </c>
      <c r="G64" s="35">
        <f>+H64</f>
        <v>0</v>
      </c>
      <c r="H64" s="36">
        <v>0</v>
      </c>
      <c r="I64" s="36">
        <v>3876132.81</v>
      </c>
      <c r="J64" s="36">
        <v>0</v>
      </c>
      <c r="K64" s="36">
        <v>0</v>
      </c>
      <c r="L64" s="37">
        <f>IFERROR(K64/H64,0)</f>
        <v>0</v>
      </c>
      <c r="M64" s="38">
        <f>IFERROR(K64/I64,0)</f>
        <v>0</v>
      </c>
    </row>
    <row r="65" spans="2:13" ht="22.5" x14ac:dyDescent="0.2">
      <c r="B65" s="32" t="s">
        <v>113</v>
      </c>
      <c r="C65" s="33"/>
      <c r="D65" s="27" t="s">
        <v>114</v>
      </c>
      <c r="E65" s="43">
        <v>6140</v>
      </c>
      <c r="F65" s="27" t="s">
        <v>64</v>
      </c>
      <c r="G65" s="35">
        <f>+H65</f>
        <v>0</v>
      </c>
      <c r="H65" s="36">
        <v>0</v>
      </c>
      <c r="I65" s="36">
        <v>5507818.7599999998</v>
      </c>
      <c r="J65" s="36">
        <v>0</v>
      </c>
      <c r="K65" s="36">
        <v>0</v>
      </c>
      <c r="L65" s="37">
        <f>IFERROR(K65/H65,0)</f>
        <v>0</v>
      </c>
      <c r="M65" s="38">
        <f>IFERROR(K65/I65,0)</f>
        <v>0</v>
      </c>
    </row>
    <row r="66" spans="2:13" ht="22.5" x14ac:dyDescent="0.2">
      <c r="B66" s="32" t="s">
        <v>115</v>
      </c>
      <c r="C66" s="33"/>
      <c r="D66" s="27" t="s">
        <v>116</v>
      </c>
      <c r="E66" s="43">
        <v>6140</v>
      </c>
      <c r="F66" s="27" t="s">
        <v>64</v>
      </c>
      <c r="G66" s="35">
        <f>+H66</f>
        <v>0</v>
      </c>
      <c r="H66" s="36">
        <v>0</v>
      </c>
      <c r="I66" s="36">
        <v>5968528.1600000001</v>
      </c>
      <c r="J66" s="36">
        <v>0</v>
      </c>
      <c r="K66" s="36">
        <v>0</v>
      </c>
      <c r="L66" s="37">
        <f>IFERROR(K66/H66,0)</f>
        <v>0</v>
      </c>
      <c r="M66" s="38">
        <f>IFERROR(K66/I66,0)</f>
        <v>0</v>
      </c>
    </row>
    <row r="67" spans="2:13" ht="22.5" x14ac:dyDescent="0.2">
      <c r="B67" s="32" t="s">
        <v>117</v>
      </c>
      <c r="C67" s="33"/>
      <c r="D67" s="27" t="s">
        <v>118</v>
      </c>
      <c r="E67" s="43">
        <v>6140</v>
      </c>
      <c r="F67" s="27" t="s">
        <v>64</v>
      </c>
      <c r="G67" s="35">
        <f>+H67</f>
        <v>0</v>
      </c>
      <c r="H67" s="36">
        <v>0</v>
      </c>
      <c r="I67" s="36">
        <v>5613519.54</v>
      </c>
      <c r="J67" s="36">
        <v>0</v>
      </c>
      <c r="K67" s="36">
        <v>0</v>
      </c>
      <c r="L67" s="37">
        <f>IFERROR(K67/H67,0)</f>
        <v>0</v>
      </c>
      <c r="M67" s="38">
        <f>IFERROR(K67/I67,0)</f>
        <v>0</v>
      </c>
    </row>
    <row r="68" spans="2:13" ht="22.5" x14ac:dyDescent="0.2">
      <c r="B68" s="32" t="s">
        <v>119</v>
      </c>
      <c r="C68" s="33"/>
      <c r="D68" s="27" t="s">
        <v>120</v>
      </c>
      <c r="E68" s="43">
        <v>6140</v>
      </c>
      <c r="F68" s="27" t="s">
        <v>64</v>
      </c>
      <c r="G68" s="35">
        <f>+H68</f>
        <v>0</v>
      </c>
      <c r="H68" s="36">
        <v>0</v>
      </c>
      <c r="I68" s="36">
        <v>13118696.390000001</v>
      </c>
      <c r="J68" s="36">
        <v>0</v>
      </c>
      <c r="K68" s="36">
        <v>0</v>
      </c>
      <c r="L68" s="37">
        <f>IFERROR(K68/H68,0)</f>
        <v>0</v>
      </c>
      <c r="M68" s="38">
        <f>IFERROR(K68/I68,0)</f>
        <v>0</v>
      </c>
    </row>
    <row r="69" spans="2:13" x14ac:dyDescent="0.2">
      <c r="B69" s="32" t="s">
        <v>121</v>
      </c>
      <c r="C69" s="33"/>
      <c r="D69" s="27" t="s">
        <v>122</v>
      </c>
      <c r="E69" s="43">
        <v>6130</v>
      </c>
      <c r="F69" s="27" t="s">
        <v>110</v>
      </c>
      <c r="G69" s="35">
        <f>+H69</f>
        <v>0</v>
      </c>
      <c r="H69" s="36">
        <v>0</v>
      </c>
      <c r="I69" s="36">
        <v>1749732.92</v>
      </c>
      <c r="J69" s="36">
        <v>0</v>
      </c>
      <c r="K69" s="36">
        <v>0</v>
      </c>
      <c r="L69" s="37">
        <f>IFERROR(K69/H69,0)</f>
        <v>0</v>
      </c>
      <c r="M69" s="38">
        <f>IFERROR(K69/I69,0)</f>
        <v>0</v>
      </c>
    </row>
    <row r="70" spans="2:13" ht="22.5" x14ac:dyDescent="0.2">
      <c r="B70" s="32"/>
      <c r="C70" s="33"/>
      <c r="D70" s="27"/>
      <c r="E70" s="43">
        <v>6140</v>
      </c>
      <c r="F70" s="27" t="s">
        <v>64</v>
      </c>
      <c r="G70" s="35">
        <f>+H70</f>
        <v>0</v>
      </c>
      <c r="H70" s="36">
        <v>0</v>
      </c>
      <c r="I70" s="36">
        <v>0</v>
      </c>
      <c r="J70" s="36">
        <v>0</v>
      </c>
      <c r="K70" s="36">
        <v>0</v>
      </c>
      <c r="L70" s="37">
        <f>IFERROR(K70/H70,0)</f>
        <v>0</v>
      </c>
      <c r="M70" s="38">
        <f>IFERROR(K70/I70,0)</f>
        <v>0</v>
      </c>
    </row>
    <row r="71" spans="2:13" ht="22.5" x14ac:dyDescent="0.2">
      <c r="B71" s="32" t="s">
        <v>123</v>
      </c>
      <c r="C71" s="33"/>
      <c r="D71" s="27" t="s">
        <v>124</v>
      </c>
      <c r="E71" s="43">
        <v>6140</v>
      </c>
      <c r="F71" s="27" t="s">
        <v>64</v>
      </c>
      <c r="G71" s="35">
        <f>+H71</f>
        <v>0</v>
      </c>
      <c r="H71" s="36">
        <v>0</v>
      </c>
      <c r="I71" s="36">
        <v>250000</v>
      </c>
      <c r="J71" s="36">
        <v>0</v>
      </c>
      <c r="K71" s="36">
        <v>0</v>
      </c>
      <c r="L71" s="37">
        <f>IFERROR(K71/H71,0)</f>
        <v>0</v>
      </c>
      <c r="M71" s="38">
        <f>IFERROR(K71/I71,0)</f>
        <v>0</v>
      </c>
    </row>
    <row r="72" spans="2:13" ht="22.5" x14ac:dyDescent="0.2">
      <c r="B72" s="32" t="s">
        <v>125</v>
      </c>
      <c r="C72" s="33"/>
      <c r="D72" s="27" t="s">
        <v>126</v>
      </c>
      <c r="E72" s="43">
        <v>6140</v>
      </c>
      <c r="F72" s="27" t="s">
        <v>64</v>
      </c>
      <c r="G72" s="35">
        <f>+H72</f>
        <v>0</v>
      </c>
      <c r="H72" s="36">
        <v>0</v>
      </c>
      <c r="I72" s="36">
        <v>2893399.1</v>
      </c>
      <c r="J72" s="36">
        <v>0</v>
      </c>
      <c r="K72" s="36">
        <v>0</v>
      </c>
      <c r="L72" s="37">
        <f>IFERROR(K72/H72,0)</f>
        <v>0</v>
      </c>
      <c r="M72" s="38">
        <f>IFERROR(K72/I72,0)</f>
        <v>0</v>
      </c>
    </row>
    <row r="73" spans="2:13" ht="22.5" x14ac:dyDescent="0.2">
      <c r="B73" s="32" t="s">
        <v>127</v>
      </c>
      <c r="C73" s="33"/>
      <c r="D73" s="27" t="s">
        <v>128</v>
      </c>
      <c r="E73" s="43">
        <v>6140</v>
      </c>
      <c r="F73" s="27" t="s">
        <v>64</v>
      </c>
      <c r="G73" s="35">
        <f>+H73</f>
        <v>0</v>
      </c>
      <c r="H73" s="36">
        <v>0</v>
      </c>
      <c r="I73" s="36">
        <v>6877937.46</v>
      </c>
      <c r="J73" s="36">
        <v>0</v>
      </c>
      <c r="K73" s="36">
        <v>0</v>
      </c>
      <c r="L73" s="37">
        <f>IFERROR(K73/H73,0)</f>
        <v>0</v>
      </c>
      <c r="M73" s="38">
        <f>IFERROR(K73/I73,0)</f>
        <v>0</v>
      </c>
    </row>
    <row r="74" spans="2:13" ht="22.5" x14ac:dyDescent="0.2">
      <c r="B74" s="32" t="s">
        <v>129</v>
      </c>
      <c r="C74" s="33"/>
      <c r="D74" s="27" t="s">
        <v>130</v>
      </c>
      <c r="E74" s="43">
        <v>6140</v>
      </c>
      <c r="F74" s="27" t="s">
        <v>64</v>
      </c>
      <c r="G74" s="35">
        <f>+H74</f>
        <v>0</v>
      </c>
      <c r="H74" s="36">
        <v>0</v>
      </c>
      <c r="I74" s="36">
        <v>965609.45</v>
      </c>
      <c r="J74" s="36">
        <v>0</v>
      </c>
      <c r="K74" s="36">
        <v>0</v>
      </c>
      <c r="L74" s="37">
        <f>IFERROR(K74/H74,0)</f>
        <v>0</v>
      </c>
      <c r="M74" s="38">
        <f>IFERROR(K74/I74,0)</f>
        <v>0</v>
      </c>
    </row>
    <row r="75" spans="2:13" ht="22.5" x14ac:dyDescent="0.2">
      <c r="B75" s="32" t="s">
        <v>131</v>
      </c>
      <c r="C75" s="33"/>
      <c r="D75" s="27" t="s">
        <v>132</v>
      </c>
      <c r="E75" s="43">
        <v>6140</v>
      </c>
      <c r="F75" s="27" t="s">
        <v>64</v>
      </c>
      <c r="G75" s="35">
        <f>+H75</f>
        <v>0</v>
      </c>
      <c r="H75" s="36">
        <v>0</v>
      </c>
      <c r="I75" s="36">
        <v>6929529.8700000001</v>
      </c>
      <c r="J75" s="36">
        <v>0</v>
      </c>
      <c r="K75" s="36">
        <v>0</v>
      </c>
      <c r="L75" s="37">
        <f>IFERROR(K75/H75,0)</f>
        <v>0</v>
      </c>
      <c r="M75" s="38">
        <f>IFERROR(K75/I75,0)</f>
        <v>0</v>
      </c>
    </row>
    <row r="76" spans="2:13" ht="22.5" x14ac:dyDescent="0.2">
      <c r="B76" s="32" t="s">
        <v>133</v>
      </c>
      <c r="C76" s="33"/>
      <c r="D76" s="27" t="s">
        <v>134</v>
      </c>
      <c r="E76" s="43">
        <v>6140</v>
      </c>
      <c r="F76" s="27" t="s">
        <v>64</v>
      </c>
      <c r="G76" s="35">
        <f>+H76</f>
        <v>0</v>
      </c>
      <c r="H76" s="36">
        <v>0</v>
      </c>
      <c r="I76" s="36">
        <v>8150933.5599999996</v>
      </c>
      <c r="J76" s="36">
        <v>0</v>
      </c>
      <c r="K76" s="36">
        <v>0</v>
      </c>
      <c r="L76" s="37">
        <f>IFERROR(K76/H76,0)</f>
        <v>0</v>
      </c>
      <c r="M76" s="38">
        <f>IFERROR(K76/I76,0)</f>
        <v>0</v>
      </c>
    </row>
    <row r="77" spans="2:13" x14ac:dyDescent="0.2">
      <c r="B77" s="32" t="s">
        <v>135</v>
      </c>
      <c r="C77" s="33"/>
      <c r="D77" s="27" t="s">
        <v>136</v>
      </c>
      <c r="E77" s="43">
        <v>6120</v>
      </c>
      <c r="F77" s="27" t="s">
        <v>137</v>
      </c>
      <c r="G77" s="35">
        <f>+H77</f>
        <v>0</v>
      </c>
      <c r="H77" s="36">
        <v>0</v>
      </c>
      <c r="I77" s="36">
        <v>1899285.35</v>
      </c>
      <c r="J77" s="36">
        <v>0</v>
      </c>
      <c r="K77" s="36">
        <v>0</v>
      </c>
      <c r="L77" s="37">
        <f>IFERROR(K77/H77,0)</f>
        <v>0</v>
      </c>
      <c r="M77" s="38">
        <f>IFERROR(K77/I77,0)</f>
        <v>0</v>
      </c>
    </row>
    <row r="78" spans="2:13" ht="22.5" x14ac:dyDescent="0.2">
      <c r="B78" s="32" t="s">
        <v>138</v>
      </c>
      <c r="C78" s="33"/>
      <c r="D78" s="27" t="s">
        <v>139</v>
      </c>
      <c r="E78" s="43">
        <v>6140</v>
      </c>
      <c r="F78" s="27" t="s">
        <v>64</v>
      </c>
      <c r="G78" s="35">
        <f>+H78</f>
        <v>0</v>
      </c>
      <c r="H78" s="36">
        <v>0</v>
      </c>
      <c r="I78" s="36">
        <v>0</v>
      </c>
      <c r="J78" s="36">
        <v>0</v>
      </c>
      <c r="K78" s="36">
        <v>0</v>
      </c>
      <c r="L78" s="37">
        <f>IFERROR(K78/H78,0)</f>
        <v>0</v>
      </c>
      <c r="M78" s="38">
        <f>IFERROR(K78/I78,0)</f>
        <v>0</v>
      </c>
    </row>
    <row r="79" spans="2:13" ht="22.5" x14ac:dyDescent="0.2">
      <c r="B79" s="32" t="s">
        <v>140</v>
      </c>
      <c r="C79" s="33"/>
      <c r="D79" s="27" t="s">
        <v>141</v>
      </c>
      <c r="E79" s="43">
        <v>6140</v>
      </c>
      <c r="F79" s="27" t="s">
        <v>64</v>
      </c>
      <c r="G79" s="35">
        <f>+H79</f>
        <v>0</v>
      </c>
      <c r="H79" s="36">
        <v>0</v>
      </c>
      <c r="I79" s="36">
        <v>0</v>
      </c>
      <c r="J79" s="36">
        <v>0</v>
      </c>
      <c r="K79" s="36">
        <v>0</v>
      </c>
      <c r="L79" s="37">
        <f>IFERROR(K79/H79,0)</f>
        <v>0</v>
      </c>
      <c r="M79" s="38">
        <f>IFERROR(K79/I79,0)</f>
        <v>0</v>
      </c>
    </row>
    <row r="80" spans="2:13" ht="22.5" x14ac:dyDescent="0.2">
      <c r="B80" s="32" t="s">
        <v>142</v>
      </c>
      <c r="C80" s="33"/>
      <c r="D80" s="27" t="s">
        <v>143</v>
      </c>
      <c r="E80" s="43">
        <v>6140</v>
      </c>
      <c r="F80" s="27" t="s">
        <v>64</v>
      </c>
      <c r="G80" s="35">
        <f>+H80</f>
        <v>0</v>
      </c>
      <c r="H80" s="36">
        <v>0</v>
      </c>
      <c r="I80" s="36">
        <v>1328651.24</v>
      </c>
      <c r="J80" s="36">
        <v>0</v>
      </c>
      <c r="K80" s="36">
        <v>1328651.24</v>
      </c>
      <c r="L80" s="37">
        <f>IFERROR(K80/H80,0)</f>
        <v>0</v>
      </c>
      <c r="M80" s="38">
        <f>IFERROR(K80/I80,0)</f>
        <v>1</v>
      </c>
    </row>
    <row r="81" spans="2:13" ht="22.5" x14ac:dyDescent="0.2">
      <c r="B81" s="32" t="s">
        <v>144</v>
      </c>
      <c r="C81" s="33"/>
      <c r="D81" s="27" t="s">
        <v>145</v>
      </c>
      <c r="E81" s="43">
        <v>6140</v>
      </c>
      <c r="F81" s="27" t="s">
        <v>64</v>
      </c>
      <c r="G81" s="35">
        <f>+H81</f>
        <v>0</v>
      </c>
      <c r="H81" s="36">
        <v>0</v>
      </c>
      <c r="I81" s="36">
        <v>755369.22</v>
      </c>
      <c r="J81" s="36">
        <v>0</v>
      </c>
      <c r="K81" s="36">
        <v>755369.22</v>
      </c>
      <c r="L81" s="37">
        <f>IFERROR(K81/H81,0)</f>
        <v>0</v>
      </c>
      <c r="M81" s="38">
        <f>IFERROR(K81/I81,0)</f>
        <v>1</v>
      </c>
    </row>
    <row r="82" spans="2:13" ht="22.5" x14ac:dyDescent="0.2">
      <c r="B82" s="32" t="s">
        <v>146</v>
      </c>
      <c r="C82" s="33"/>
      <c r="D82" s="27" t="s">
        <v>147</v>
      </c>
      <c r="E82" s="43">
        <v>6140</v>
      </c>
      <c r="F82" s="27" t="s">
        <v>64</v>
      </c>
      <c r="G82" s="35">
        <f>+H82</f>
        <v>0</v>
      </c>
      <c r="H82" s="36">
        <v>0</v>
      </c>
      <c r="I82" s="36">
        <v>4777474.8499999996</v>
      </c>
      <c r="J82" s="36">
        <v>4777101.33</v>
      </c>
      <c r="K82" s="36">
        <v>4777101.33</v>
      </c>
      <c r="L82" s="37">
        <f>IFERROR(K82/H82,0)</f>
        <v>0</v>
      </c>
      <c r="M82" s="38">
        <f>IFERROR(K82/I82,0)</f>
        <v>0.99992181643823841</v>
      </c>
    </row>
    <row r="83" spans="2:13" ht="22.5" x14ac:dyDescent="0.2">
      <c r="B83" s="32" t="s">
        <v>148</v>
      </c>
      <c r="C83" s="33"/>
      <c r="D83" s="27" t="s">
        <v>149</v>
      </c>
      <c r="E83" s="43">
        <v>6140</v>
      </c>
      <c r="F83" s="27" t="s">
        <v>64</v>
      </c>
      <c r="G83" s="35">
        <f>+H83</f>
        <v>0</v>
      </c>
      <c r="H83" s="36">
        <v>0</v>
      </c>
      <c r="I83" s="36">
        <v>528961.24</v>
      </c>
      <c r="J83" s="36">
        <v>528961.24</v>
      </c>
      <c r="K83" s="36">
        <v>528961.24</v>
      </c>
      <c r="L83" s="37">
        <f>IFERROR(K83/H83,0)</f>
        <v>0</v>
      </c>
      <c r="M83" s="38">
        <f>IFERROR(K83/I83,0)</f>
        <v>1</v>
      </c>
    </row>
    <row r="84" spans="2:13" ht="22.5" x14ac:dyDescent="0.2">
      <c r="B84" s="32" t="s">
        <v>150</v>
      </c>
      <c r="C84" s="33"/>
      <c r="D84" s="27" t="s">
        <v>151</v>
      </c>
      <c r="E84" s="43">
        <v>6140</v>
      </c>
      <c r="F84" s="27" t="s">
        <v>64</v>
      </c>
      <c r="G84" s="35">
        <f>+H84</f>
        <v>0</v>
      </c>
      <c r="H84" s="36">
        <v>0</v>
      </c>
      <c r="I84" s="36">
        <v>34656.06</v>
      </c>
      <c r="J84" s="36">
        <v>0</v>
      </c>
      <c r="K84" s="36">
        <v>34656.06</v>
      </c>
      <c r="L84" s="37">
        <f>IFERROR(K84/H84,0)</f>
        <v>0</v>
      </c>
      <c r="M84" s="38">
        <f>IFERROR(K84/I84,0)</f>
        <v>1</v>
      </c>
    </row>
    <row r="85" spans="2:13" ht="22.5" x14ac:dyDescent="0.2">
      <c r="B85" s="32" t="s">
        <v>152</v>
      </c>
      <c r="C85" s="33"/>
      <c r="D85" s="27" t="s">
        <v>153</v>
      </c>
      <c r="E85" s="43">
        <v>6130</v>
      </c>
      <c r="F85" s="27" t="s">
        <v>110</v>
      </c>
      <c r="G85" s="35">
        <f>+H85</f>
        <v>0</v>
      </c>
      <c r="H85" s="36">
        <v>0</v>
      </c>
      <c r="I85" s="36">
        <v>0</v>
      </c>
      <c r="J85" s="36">
        <v>0</v>
      </c>
      <c r="K85" s="36">
        <v>0</v>
      </c>
      <c r="L85" s="37">
        <f>IFERROR(K85/H85,0)</f>
        <v>0</v>
      </c>
      <c r="M85" s="38">
        <f>IFERROR(K85/I85,0)</f>
        <v>0</v>
      </c>
    </row>
    <row r="86" spans="2:13" x14ac:dyDescent="0.2">
      <c r="B86" s="32"/>
      <c r="C86" s="33"/>
      <c r="D86" s="27"/>
      <c r="E86" s="43"/>
      <c r="F86" s="27"/>
      <c r="G86" s="44"/>
      <c r="H86" s="44"/>
      <c r="I86" s="44"/>
      <c r="J86" s="44"/>
      <c r="K86" s="44"/>
      <c r="L86" s="41"/>
      <c r="M86" s="42"/>
    </row>
    <row r="87" spans="2:13" x14ac:dyDescent="0.2">
      <c r="B87" s="47"/>
      <c r="C87" s="48"/>
      <c r="D87" s="49"/>
      <c r="E87" s="50"/>
      <c r="F87" s="49"/>
      <c r="G87" s="49"/>
      <c r="H87" s="49"/>
      <c r="I87" s="49"/>
      <c r="J87" s="49"/>
      <c r="K87" s="49"/>
      <c r="L87" s="49"/>
      <c r="M87" s="51"/>
    </row>
    <row r="88" spans="2:13" x14ac:dyDescent="0.2">
      <c r="B88" s="67" t="s">
        <v>17</v>
      </c>
      <c r="C88" s="68"/>
      <c r="D88" s="68"/>
      <c r="E88" s="68"/>
      <c r="F88" s="68"/>
      <c r="G88" s="7">
        <f>SUM(G39:G85)</f>
        <v>41821277.799999997</v>
      </c>
      <c r="H88" s="7">
        <f>SUM(H39:H85)</f>
        <v>41821277.799999997</v>
      </c>
      <c r="I88" s="7">
        <f>SUM(I39:I85)</f>
        <v>127079031.70999999</v>
      </c>
      <c r="J88" s="7">
        <f>SUM(J39:J85)</f>
        <v>19293823.629999999</v>
      </c>
      <c r="K88" s="7">
        <f>SUM(K39:K85)</f>
        <v>37472742.710000001</v>
      </c>
      <c r="L88" s="8">
        <f>IFERROR(K88/H88,0)</f>
        <v>0.8960209893443285</v>
      </c>
      <c r="M88" s="9">
        <f>IFERROR(K88/I88,0)</f>
        <v>0.29487746487960709</v>
      </c>
    </row>
    <row r="89" spans="2:13" x14ac:dyDescent="0.2">
      <c r="B89" s="4"/>
      <c r="C89" s="5"/>
      <c r="D89" s="2"/>
      <c r="E89" s="6"/>
      <c r="F89" s="2"/>
      <c r="G89" s="2"/>
      <c r="H89" s="2"/>
      <c r="I89" s="2"/>
      <c r="J89" s="2"/>
      <c r="K89" s="2"/>
      <c r="L89" s="2"/>
      <c r="M89" s="3"/>
    </row>
    <row r="90" spans="2:13" x14ac:dyDescent="0.2">
      <c r="B90" s="52" t="s">
        <v>18</v>
      </c>
      <c r="C90" s="53"/>
      <c r="D90" s="53"/>
      <c r="E90" s="53"/>
      <c r="F90" s="53"/>
      <c r="G90" s="10">
        <f>+G34+G88</f>
        <v>46652277.799999997</v>
      </c>
      <c r="H90" s="10">
        <f>+H34+H88</f>
        <v>46652277.799999997</v>
      </c>
      <c r="I90" s="10">
        <f>+I34+I88</f>
        <v>134105818.94999999</v>
      </c>
      <c r="J90" s="10">
        <f>+J34+J88</f>
        <v>26320610.870000001</v>
      </c>
      <c r="K90" s="10">
        <f>+K34+K88</f>
        <v>44499529.950000003</v>
      </c>
      <c r="L90" s="11">
        <f>IFERROR(K90/H90,0)</f>
        <v>0.95385546105103591</v>
      </c>
      <c r="M90" s="12">
        <f>IFERROR(K90/I90,0)</f>
        <v>0.3318240050910185</v>
      </c>
    </row>
    <row r="91" spans="2:13" x14ac:dyDescent="0.2">
      <c r="B91" s="13"/>
      <c r="C91" s="14"/>
      <c r="D91" s="14"/>
      <c r="E91" s="15"/>
      <c r="F91" s="14"/>
      <c r="G91" s="14"/>
      <c r="H91" s="14"/>
      <c r="I91" s="14"/>
      <c r="J91" s="14"/>
      <c r="K91" s="14"/>
      <c r="L91" s="14"/>
      <c r="M91" s="16"/>
    </row>
    <row r="92" spans="2:13" ht="15" x14ac:dyDescent="0.25">
      <c r="B92" s="17" t="s">
        <v>19</v>
      </c>
      <c r="C92" s="17"/>
      <c r="D92" s="18"/>
      <c r="E92" s="19"/>
      <c r="F92" s="18"/>
      <c r="G92" s="18"/>
      <c r="H92" s="18"/>
    </row>
    <row r="96" spans="2:13" ht="13.5" thickBot="1" x14ac:dyDescent="0.25">
      <c r="D96" s="92"/>
      <c r="E96" s="91"/>
      <c r="F96" s="92"/>
    </row>
    <row r="97" spans="4:6" ht="15" x14ac:dyDescent="0.2">
      <c r="D97" s="93" t="s">
        <v>155</v>
      </c>
      <c r="E97" s="91"/>
      <c r="F97" s="93" t="s">
        <v>156</v>
      </c>
    </row>
    <row r="98" spans="4:6" ht="15" x14ac:dyDescent="0.2">
      <c r="D98" s="93" t="s">
        <v>157</v>
      </c>
      <c r="E98" s="91"/>
      <c r="F98" s="93" t="s">
        <v>158</v>
      </c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90:F90"/>
    <mergeCell ref="K3:K5"/>
    <mergeCell ref="L3:M3"/>
    <mergeCell ref="L4:L5"/>
    <mergeCell ref="M4:M5"/>
    <mergeCell ref="B6:D6"/>
    <mergeCell ref="J6:K6"/>
    <mergeCell ref="C7:D7"/>
    <mergeCell ref="B34:F34"/>
    <mergeCell ref="B36:D36"/>
    <mergeCell ref="C37:D37"/>
    <mergeCell ref="B88:F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User</cp:lastModifiedBy>
  <dcterms:created xsi:type="dcterms:W3CDTF">2020-08-06T19:52:58Z</dcterms:created>
  <dcterms:modified xsi:type="dcterms:W3CDTF">2024-02-19T18:22:11Z</dcterms:modified>
</cp:coreProperties>
</file>